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4 NİSAN\"/>
    </mc:Choice>
  </mc:AlternateContent>
  <xr:revisionPtr revIDLastSave="0" documentId="13_ncr:1_{42112B2F-176E-470A-B025-D6C71A9C0F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1" i="1"/>
  <c r="I10" i="1"/>
  <c r="F15" i="1"/>
  <c r="F14" i="1"/>
  <c r="F13" i="1"/>
  <c r="F12" i="1"/>
  <c r="F11" i="1"/>
  <c r="F10" i="1"/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<sst xmlns="http://schemas.openxmlformats.org/spreadsheetml/2006/main" count="69" uniqueCount="51">
  <si>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</si>
  <si>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</si>
  <si>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</si>
  <si>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</si>
  <si>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</si>
  <si>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</si>
  <si>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</si>
  <si>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</si>
  <si>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</si>
  <si>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</si>
  <si>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</si>
  <si>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</si>
  <si>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</si>
  <si>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</si>
  <si>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</si>
  <si>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</si>
  <si>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</si>
  <si>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</si>
  <si>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</si>
  <si>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</si>
  <si>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</si>
  <si>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</si>
  <si>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</si>
  <si>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</si>
  <si>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</si>
  <si>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</si>
  <si>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</si>
  <si>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</si>
  <si>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</si>
  <si>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</si>
  <si>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</si>
  <si>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</si>
  <si>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</si>
  <si>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</si>
  <si>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EGE SEFERİ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</si>
  <si>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</si>
  <si>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15,04,2022</t>
  </si>
  <si>
    <t>H.İBRAHİM ATASAYIM</t>
  </si>
  <si>
    <t>SEZERLER DEMİR</t>
  </si>
  <si>
    <t>ÖZDEMİR METAL</t>
  </si>
  <si>
    <t>YALÇIN PROFİL</t>
  </si>
  <si>
    <t>ÇALIŞKANLAR BORU</t>
  </si>
  <si>
    <t>OLGUN ISI</t>
  </si>
  <si>
    <t>BAYRAM DİRMİLLİ</t>
  </si>
  <si>
    <t>KOYUNCU DEMİR</t>
  </si>
  <si>
    <t>ÖLÜDENİZ TİCARET</t>
  </si>
  <si>
    <t>EMRE ISI</t>
  </si>
  <si>
    <t>MUHTELİF SATIŞ</t>
  </si>
  <si>
    <t>ŞAFAK PROFİL</t>
  </si>
  <si>
    <t>KÖPRÜ ÜCRETİ</t>
  </si>
  <si>
    <t>OKTAN TİCARET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</si>
</sst>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activePane="bottomLeft"/>
      <selection activeCell="A3" sqref="A3:XFD3"/>
      <selection pane="bottomLeft" activeCell="A8" sqref="A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35</v>
      </c>
      <c r="B1" s="83" t="s">
        <v>34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38</v>
      </c>
      <c r="B4" s="50" t="s">
        <v>36</v>
      </c>
      <c r="C4" s="8"/>
      <c r="D4" s="9">
        <v>2200</v>
      </c>
      <c r="E4" s="6"/>
      <c r="F4" s="72" t="str">
        <f t="shared" ref="F4:F15" si="0">A4</f>
        <v>SEZERLER DEMİR</v>
      </c>
      <c r="G4" s="15">
        <v>2200</v>
      </c>
      <c r="H4" s="11"/>
      <c r="I4" s="57">
        <f>D4-G4-H4</f>
        <v>0</v>
      </c>
      <c r="J4" s="70"/>
      <c r="K4" s="69"/>
    </row>
    <row r="5" spans="1:11" ht="18.75" x14ac:dyDescent="0.3">
      <c r="A5" s="7" t="s">
        <v>39</v>
      </c>
      <c r="B5" s="50" t="s">
        <v>36</v>
      </c>
      <c r="C5" s="8"/>
      <c r="D5" s="9">
        <v>2600</v>
      </c>
      <c r="E5" s="6"/>
      <c r="F5" s="72" t="str">
        <f t="shared" si="0"/>
        <v>ÖZDEMİR METAL</v>
      </c>
      <c r="G5" s="15">
        <v>2600</v>
      </c>
      <c r="H5" s="11"/>
      <c r="I5" s="57">
        <f>D5-G5-H5</f>
        <v>0</v>
      </c>
      <c r="J5" s="73"/>
      <c r="K5" s="69"/>
    </row>
    <row r="6" spans="1:11" ht="18.75" x14ac:dyDescent="0.3">
      <c r="A6" s="7" t="s">
        <v>40</v>
      </c>
      <c r="B6" s="50" t="s">
        <v>36</v>
      </c>
      <c r="C6" s="8"/>
      <c r="D6" s="9">
        <v>535</v>
      </c>
      <c r="E6" s="6"/>
      <c r="F6" s="72" t="str">
        <f t="shared" si="0"/>
        <v>YALÇIN PROFİL</v>
      </c>
      <c r="G6" s="15">
        <v>535</v>
      </c>
      <c r="H6" s="11"/>
      <c r="I6" s="57">
        <f>D6-G6-H6</f>
        <v>0</v>
      </c>
      <c r="J6" s="74"/>
      <c r="K6" s="69"/>
    </row>
    <row r="7" spans="1:11" ht="18.75" x14ac:dyDescent="0.3">
      <c r="A7" s="7" t="s">
        <v>50</v>
      </c>
      <c r="B7" s="50" t="s">
        <v>36</v>
      </c>
      <c r="C7" s="8"/>
      <c r="D7" s="9">
        <v>1070</v>
      </c>
      <c r="E7" s="6"/>
      <c r="F7" s="72" t="str">
        <f t="shared" si="0"/>
        <v>OKTAN TİCARET</v>
      </c>
      <c r="G7" s="15">
        <v>1070</v>
      </c>
      <c r="H7" s="11"/>
      <c r="I7" s="57">
        <f t="shared" ref="I7:I15" si="1">D7-G7-H7</f>
        <v>0</v>
      </c>
      <c r="J7" s="73"/>
      <c r="K7" s="69"/>
    </row>
    <row r="8" spans="1:11" ht="18.75" x14ac:dyDescent="0.3">
      <c r="A8" s="7" t="s">
        <v>41</v>
      </c>
      <c r="B8" s="50" t="s">
        <v>36</v>
      </c>
      <c r="C8" s="8"/>
      <c r="D8" s="9">
        <v>4130</v>
      </c>
      <c r="E8" s="6"/>
      <c r="F8" s="72" t="str">
        <f t="shared" si="0"/>
        <v>ÇALIŞKANLAR BORU</v>
      </c>
      <c r="G8" s="15"/>
      <c r="H8" s="11">
        <v>4130</v>
      </c>
      <c r="I8" s="57">
        <f t="shared" si="1"/>
        <v>0</v>
      </c>
      <c r="J8" s="71"/>
      <c r="K8" s="69"/>
    </row>
    <row r="9" spans="1:11" ht="18.75" x14ac:dyDescent="0.3">
      <c r="A9" s="7" t="s">
        <v>42</v>
      </c>
      <c r="B9" s="50" t="s">
        <v>36</v>
      </c>
      <c r="C9" s="8"/>
      <c r="D9" s="9">
        <v>2100</v>
      </c>
      <c r="E9" s="6"/>
      <c r="F9" s="72" t="str">
        <f t="shared" si="0"/>
        <v>OLGUN ISI</v>
      </c>
      <c r="G9" s="15">
        <v>2100</v>
      </c>
      <c r="H9" s="11"/>
      <c r="I9" s="57">
        <f t="shared" si="1"/>
        <v>0</v>
      </c>
      <c r="J9" s="70"/>
      <c r="K9" s="69"/>
    </row>
    <row r="10" spans="1:11" ht="18.75" x14ac:dyDescent="0.3">
      <c r="A10" s="7" t="s">
        <v>43</v>
      </c>
      <c r="B10" s="50" t="s">
        <v>36</v>
      </c>
      <c r="C10" s="8"/>
      <c r="D10" s="9">
        <v>500</v>
      </c>
      <c r="E10" s="6"/>
      <c r="F10" s="72" t="str">
        <f t="shared" si="0"/>
        <v>BAYRAM DİRMİLLİ</v>
      </c>
      <c r="G10" s="10">
        <v>500</v>
      </c>
      <c r="H10" s="11"/>
      <c r="I10" s="57">
        <f t="shared" si="1"/>
        <v>0</v>
      </c>
      <c r="J10" s="52"/>
    </row>
    <row r="11" spans="1:11" ht="18.75" x14ac:dyDescent="0.3">
      <c r="A11" s="7" t="s">
        <v>44</v>
      </c>
      <c r="B11" s="50" t="s">
        <v>36</v>
      </c>
      <c r="C11" s="8"/>
      <c r="D11" s="9">
        <v>700</v>
      </c>
      <c r="E11" s="6"/>
      <c r="F11" s="72" t="str">
        <f t="shared" si="0"/>
        <v>KOYUNCU DEMİR</v>
      </c>
      <c r="G11" s="10">
        <v>700</v>
      </c>
      <c r="H11" s="11"/>
      <c r="I11" s="57">
        <f t="shared" si="1"/>
        <v>0</v>
      </c>
      <c r="J11" s="54"/>
    </row>
    <row r="12" spans="1:11" ht="18.75" x14ac:dyDescent="0.3">
      <c r="A12" s="7" t="s">
        <v>45</v>
      </c>
      <c r="B12" s="50" t="s">
        <v>36</v>
      </c>
      <c r="C12" s="8"/>
      <c r="D12" s="9">
        <v>3000</v>
      </c>
      <c r="E12" s="6"/>
      <c r="F12" s="72" t="str">
        <f t="shared" si="0"/>
        <v>ÖLÜDENİZ TİCARET</v>
      </c>
      <c r="G12" s="10">
        <v>3000</v>
      </c>
      <c r="H12" s="12"/>
      <c r="I12" s="57">
        <f t="shared" si="1"/>
        <v>0</v>
      </c>
      <c r="J12" s="54"/>
    </row>
    <row r="13" spans="1:11" ht="18.75" x14ac:dyDescent="0.3">
      <c r="A13" s="7" t="s">
        <v>46</v>
      </c>
      <c r="B13" s="50" t="s">
        <v>36</v>
      </c>
      <c r="C13" s="8"/>
      <c r="D13" s="9">
        <v>575</v>
      </c>
      <c r="E13" s="6"/>
      <c r="F13" s="72" t="str">
        <f t="shared" si="0"/>
        <v>EMRE ISI</v>
      </c>
      <c r="G13" s="10">
        <v>575</v>
      </c>
      <c r="H13" s="12"/>
      <c r="I13" s="57">
        <f t="shared" si="1"/>
        <v>0</v>
      </c>
      <c r="J13" s="52"/>
    </row>
    <row r="14" spans="1:11" ht="18.75" x14ac:dyDescent="0.3">
      <c r="A14" s="7" t="s">
        <v>47</v>
      </c>
      <c r="B14" s="50" t="s">
        <v>36</v>
      </c>
      <c r="C14" s="8"/>
      <c r="D14" s="9">
        <v>550</v>
      </c>
      <c r="E14" s="6"/>
      <c r="F14" s="72" t="str">
        <f t="shared" si="0"/>
        <v>MUHTELİF SATIŞ</v>
      </c>
      <c r="G14" s="15">
        <v>550</v>
      </c>
      <c r="H14" s="12"/>
      <c r="I14" s="57">
        <f t="shared" si="1"/>
        <v>0</v>
      </c>
      <c r="J14" s="52"/>
    </row>
    <row r="15" spans="1:11" ht="18.75" x14ac:dyDescent="0.3">
      <c r="A15" s="7" t="s">
        <v>48</v>
      </c>
      <c r="B15" s="50" t="s">
        <v>36</v>
      </c>
      <c r="C15" s="8"/>
      <c r="D15" s="9">
        <v>2011.5</v>
      </c>
      <c r="E15" s="6"/>
      <c r="F15" s="7" t="str">
        <f t="shared" si="0"/>
        <v>ŞAFAK PROFİL</v>
      </c>
      <c r="G15" s="15"/>
      <c r="H15" s="12"/>
      <c r="I15" s="57">
        <f t="shared" si="1"/>
        <v>2011.5</v>
      </c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3000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19971.5</v>
      </c>
      <c r="E19" s="20"/>
      <c r="F19" s="58" t="s">
        <v>10</v>
      </c>
      <c r="G19" s="59">
        <f>G4+G5+G6+G7+G8+G9+G10+G11+G12+G13+G15+G14+G17</f>
        <v>16830</v>
      </c>
      <c r="H19" s="60">
        <f>SUM(H4:H18)</f>
        <v>4130</v>
      </c>
      <c r="I19" s="61">
        <f>SUM(I4:I18)</f>
        <v>2011.5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296013</v>
      </c>
      <c r="C22" s="4">
        <v>297643</v>
      </c>
      <c r="D22" s="23">
        <f>B22-C22</f>
        <v>-1630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3065</v>
      </c>
      <c r="C23" s="27"/>
      <c r="D23" s="28">
        <f>B23/D22</f>
        <v>-1.8803680981595092</v>
      </c>
      <c r="F23" s="29" t="s">
        <v>19</v>
      </c>
      <c r="G23" s="30">
        <v>3815</v>
      </c>
      <c r="H23" s="30"/>
      <c r="I23" s="13"/>
    </row>
    <row r="24" spans="1:10" ht="19.5" thickBot="1" x14ac:dyDescent="0.3">
      <c r="A24" s="80" t="s">
        <v>20</v>
      </c>
      <c r="B24" s="31">
        <f>G30</f>
        <v>4641</v>
      </c>
      <c r="C24" s="32">
        <f>D19</f>
        <v>19971.5</v>
      </c>
      <c r="D24" s="33">
        <f>SUM(B24/C24)</f>
        <v>0.23238114312895877</v>
      </c>
      <c r="F24" s="34" t="s">
        <v>21</v>
      </c>
      <c r="G24" s="10">
        <v>190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>
        <v>610</v>
      </c>
      <c r="H25" s="10"/>
      <c r="I25" s="13"/>
    </row>
    <row r="26" spans="1:10" ht="18.75" x14ac:dyDescent="0.25">
      <c r="A26" s="48"/>
      <c r="B26" s="49"/>
      <c r="C26" s="37"/>
      <c r="D26" s="38"/>
      <c r="F26" s="41" t="s">
        <v>49</v>
      </c>
      <c r="G26" s="42">
        <v>26</v>
      </c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4641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12189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4641</v>
      </c>
    </row>
    <row r="34" spans="1:10" ht="18.75" x14ac:dyDescent="0.3">
      <c r="A34" s="63" t="s">
        <v>37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12189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2022-04-15T06:19:28Z</cp:lastPrinted>
  <dcterms:created xsi:type="dcterms:W3CDTF">2015-06-05T18:17:20Z</dcterms:created>
  <dcterms:modified xsi:type="dcterms:W3CDTF">2022-04-15T14:31:53Z</dcterms:modified>
</cp:coreProperties>
</file>